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Woche" state="visible" r:id="rId4"/>
  </sheets>
  <calcPr calcId="171027" fullCalcOnLoad="1"/>
</workbook>
</file>

<file path=xl/sharedStrings.xml><?xml version="1.0" encoding="utf-8"?>
<sst xmlns="http://schemas.openxmlformats.org/spreadsheetml/2006/main" count="25" uniqueCount="25">
  <si>
    <t>Stundenzettel-Vorlage: Woche</t>
  </si>
  <si>
    <t>Montag bis Sonntag, eine Zeile je Tag. Beginn, Ende und Pause eintragen; Stunden, Überstunden und Bruttolohn werden automatisch berechnet. Gelbe Felder sind für Ihre Eingaben.</t>
  </si>
  <si>
    <t>Name</t>
  </si>
  <si>
    <t>Jonas Becker</t>
  </si>
  <si>
    <t>Woche ab (Montag)</t>
  </si>
  <si>
    <t>Stundenlohn</t>
  </si>
  <si>
    <t>Überstunden ab (Std./Woche)</t>
  </si>
  <si>
    <t>Überstundenzuschlag (%)</t>
  </si>
  <si>
    <t>Tag</t>
  </si>
  <si>
    <t>Datum</t>
  </si>
  <si>
    <t>Beginn</t>
  </si>
  <si>
    <t>Ende</t>
  </si>
  <si>
    <t>Pause (Min.)</t>
  </si>
  <si>
    <t>Stunden</t>
  </si>
  <si>
    <t>Bemerkung</t>
  </si>
  <si>
    <t>Stunden gesamt</t>
  </si>
  <si>
    <t>Reguläre Stunden</t>
  </si>
  <si>
    <t>Überstunden</t>
  </si>
  <si>
    <t>Lohn reguläre Stunden</t>
  </si>
  <si>
    <t>Lohn Überstunden</t>
  </si>
  <si>
    <t>Bruttolohn</t>
  </si>
  <si>
    <t>Datum, Unterschrift Mitarbeiter/in</t>
  </si>
  <si>
    <t>Datum, Unterschrift Vorgesetzte/r</t>
  </si>
  <si>
    <t>Beispiel: eine Woche in der Küche mit zwei Spätdiensten bis 23 und 23:30 Uhr und 30 Minuten Pause je Tag. Überstunden zählen ab der Stundenzahl in Gelb. Der Zuschlag steht auf 0 %; tragen Sie ein, was Ihr Betrieb zahlt.</t>
  </si>
  <si>
    <t>Stunden des ganzen Teams ohne Zettel? InShift zählt sie aus Dienstplan und Stempeluhr: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</si>
</sst>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"/>
    <numFmt numFmtId="165" formatCode="#,##0.00 &quot;€&quot;"/>
    <numFmt numFmtId="166" formatCode="0.0"/>
    <numFmt numFmtId="167" formatCode="dd.mm."/>
    <numFmt numFmtId="168" formatCode="hh:mm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7" fontId="0" fillId="0" borderId="1" xfId="0" applyNumberForma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0" fillId="3" borderId="1" xfId="0" applyNumberFormat="1" applyFill="1" applyBorder="1" applyAlignment="1">
      <alignment horizontal="center" vertical="center"/>
    </xf>
    <xf numFmtId="168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5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w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workbookViewId="0" showGridLines="0"/>
  </sheetViews>
  <sheetFormatPr defaultRowHeight="15" outlineLevelRow="0" outlineLevelCol="0" x14ac:dyDescent="55"/>
  <cols>
    <col min="2" max="2" width="17" customWidth="1"/>
    <col min="5" max="6" width="10" customWidth="1"/>
    <col min="7" max="7" width="24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spans="1:4" x14ac:dyDescent="0.25">
      <c r="A3" s="3" t="s">
        <v>2</v>
      </c>
      <c r="B3" s="3"/>
      <c r="C3" s="4" t="s">
        <v>3</v>
      </c>
      <c r="D3" s="4"/>
    </row>
    <row r="4" spans="1:4" x14ac:dyDescent="0.25">
      <c r="A4" s="3" t="s">
        <v>4</v>
      </c>
      <c r="B4" s="3"/>
      <c r="C4" s="5">
        <v>46328</v>
      </c>
      <c r="D4" s="5"/>
    </row>
    <row r="5" spans="1:4" x14ac:dyDescent="0.25">
      <c r="A5" s="3" t="s">
        <v>5</v>
      </c>
      <c r="B5" s="3"/>
      <c r="C5" s="6">
        <v>15.5</v>
      </c>
      <c r="D5" s="6"/>
    </row>
    <row r="6" spans="1:4" x14ac:dyDescent="0.25">
      <c r="A6" s="3" t="s">
        <v>6</v>
      </c>
      <c r="B6" s="3"/>
      <c r="C6" s="7">
        <v>40</v>
      </c>
      <c r="D6" s="7"/>
    </row>
    <row r="7" spans="1:4" x14ac:dyDescent="0.25">
      <c r="A7" s="3" t="s">
        <v>7</v>
      </c>
      <c r="B7" s="3"/>
      <c r="C7" s="8">
        <v>0</v>
      </c>
      <c r="D7" s="8"/>
    </row>
    <row r="9" spans="1:7" x14ac:dyDescent="0.25">
      <c r="A9" s="9" t="s">
        <v>8</v>
      </c>
      <c r="B9" s="9" t="s">
        <v>9</v>
      </c>
      <c r="C9" s="9" t="s">
        <v>10</v>
      </c>
      <c r="D9" s="9" t="s">
        <v>11</v>
      </c>
      <c r="E9" s="9" t="s">
        <v>12</v>
      </c>
      <c r="F9" s="9" t="s">
        <v>13</v>
      </c>
      <c r="G9" s="9" t="s">
        <v>14</v>
      </c>
    </row>
    <row r="10" spans="1:7" x14ac:dyDescent="0.25">
      <c r="A10" s="10" t="str">
        <f>CHOOSE(WEEKDAY(B10),"So","Mo","Di","Mi","Do","Fr","Sa")</f>
        <v>Mo</v>
      </c>
      <c r="B10" s="11">
        <f>$C$4+0</f>
        <v>46328</v>
      </c>
      <c r="C10" s="12">
        <v>0.4166666666666667</v>
      </c>
      <c r="D10" s="12">
        <v>0.7708333333333334</v>
      </c>
      <c r="E10" s="13">
        <v>30</v>
      </c>
      <c r="F10" s="14">
        <f>IF(AND(ISNUMBER(C10),ISNUMBER(D10)),MAX(0,(D10-C10+IF(D10&lt;C10,1,0))*24-IF(ISNUMBER(E10),E10,0)/60),0)</f>
        <v>8</v>
      </c>
      <c r="G10" s="15"/>
    </row>
    <row r="11" spans="1:7" x14ac:dyDescent="0.25">
      <c r="A11" s="10" t="str">
        <f>CHOOSE(WEEKDAY(B11),"So","Mo","Di","Mi","Do","Fr","Sa")</f>
        <v>Di</v>
      </c>
      <c r="B11" s="11">
        <f>$C$4+1</f>
        <v>46329</v>
      </c>
      <c r="C11" s="12">
        <v>0.4166666666666667</v>
      </c>
      <c r="D11" s="12">
        <v>0.7708333333333334</v>
      </c>
      <c r="E11" s="13">
        <v>30</v>
      </c>
      <c r="F11" s="14">
        <f>IF(AND(ISNUMBER(C11),ISNUMBER(D11)),MAX(0,(D11-C11+IF(D11&lt;C11,1,0))*24-IF(ISNUMBER(E11),E11,0)/60),0)</f>
        <v>8</v>
      </c>
      <c r="G11" s="15"/>
    </row>
    <row r="12" spans="1:7" x14ac:dyDescent="0.25">
      <c r="A12" s="10" t="str">
        <f>CHOOSE(WEEKDAY(B12),"So","Mo","Di","Mi","Do","Fr","Sa")</f>
        <v>Mi</v>
      </c>
      <c r="B12" s="11">
        <f>$C$4+2</f>
        <v>46330</v>
      </c>
      <c r="C12" s="12"/>
      <c r="D12" s="12"/>
      <c r="E12" s="13"/>
      <c r="F12" s="14">
        <f>IF(AND(ISNUMBER(C12),ISNUMBER(D12)),MAX(0,(D12-C12+IF(D12&lt;C12,1,0))*24-IF(ISNUMBER(E12),E12,0)/60),0)</f>
        <v>0</v>
      </c>
      <c r="G12" s="15"/>
    </row>
    <row r="13" spans="1:7" x14ac:dyDescent="0.25">
      <c r="A13" s="10" t="str">
        <f>CHOOSE(WEEKDAY(B13),"So","Mo","Di","Mi","Do","Fr","Sa")</f>
        <v>Do</v>
      </c>
      <c r="B13" s="11">
        <f>$C$4+3</f>
        <v>46331</v>
      </c>
      <c r="C13" s="12">
        <v>0.4166666666666667</v>
      </c>
      <c r="D13" s="12">
        <v>0.7708333333333334</v>
      </c>
      <c r="E13" s="13">
        <v>30</v>
      </c>
      <c r="F13" s="14">
        <f>IF(AND(ISNUMBER(C13),ISNUMBER(D13)),MAX(0,(D13-C13+IF(D13&lt;C13,1,0))*24-IF(ISNUMBER(E13),E13,0)/60),0)</f>
        <v>8</v>
      </c>
      <c r="G13" s="15"/>
    </row>
    <row r="14" spans="1:7" x14ac:dyDescent="0.25">
      <c r="A14" s="10" t="str">
        <f>CHOOSE(WEEKDAY(B14),"So","Mo","Di","Mi","Do","Fr","Sa")</f>
        <v>Fr</v>
      </c>
      <c r="B14" s="11">
        <f>$C$4+4</f>
        <v>46332</v>
      </c>
      <c r="C14" s="12">
        <v>0.5833333333333334</v>
      </c>
      <c r="D14" s="12">
        <v>0.9583333333333334</v>
      </c>
      <c r="E14" s="13">
        <v>30</v>
      </c>
      <c r="F14" s="14">
        <f>IF(AND(ISNUMBER(C14),ISNUMBER(D14)),MAX(0,(D14-C14+IF(D14&lt;C14,1,0))*24-IF(ISNUMBER(E14),E14,0)/60),0)</f>
        <v>8.5</v>
      </c>
      <c r="G14" s="15"/>
    </row>
    <row r="15" spans="1:7" x14ac:dyDescent="0.25">
      <c r="A15" s="16" t="str">
        <f>CHOOSE(WEEKDAY(B15),"So","Mo","Di","Mi","Do","Fr","Sa")</f>
        <v>Sa</v>
      </c>
      <c r="B15" s="17">
        <f>$C$4+5</f>
        <v>46333</v>
      </c>
      <c r="C15" s="18">
        <v>0.5833333333333334</v>
      </c>
      <c r="D15" s="18">
        <v>0.9791666666666666</v>
      </c>
      <c r="E15" s="19">
        <v>30</v>
      </c>
      <c r="F15" s="20">
        <f>IF(AND(ISNUMBER(C15),ISNUMBER(D15)),MAX(0,(D15-C15+IF(D15&lt;C15,1,0))*24-IF(ISNUMBER(E15),E15,0)/60),0)</f>
        <v>9</v>
      </c>
      <c r="G15" s="21"/>
    </row>
    <row r="16" spans="1:7" x14ac:dyDescent="0.25">
      <c r="A16" s="16" t="str">
        <f>CHOOSE(WEEKDAY(B16),"So","Mo","Di","Mi","Do","Fr","Sa")</f>
        <v>So</v>
      </c>
      <c r="B16" s="17">
        <f>$C$4+6</f>
        <v>46334</v>
      </c>
      <c r="C16" s="18"/>
      <c r="D16" s="18"/>
      <c r="E16" s="19"/>
      <c r="F16" s="20">
        <f>IF(AND(ISNUMBER(C16),ISNUMBER(D16)),MAX(0,(D16-C16+IF(D16&lt;C16,1,0))*24-IF(ISNUMBER(E16),E16,0)/60),0)</f>
        <v>0</v>
      </c>
      <c r="G16" s="21"/>
    </row>
    <row r="18" spans="3:6" x14ac:dyDescent="0.25">
      <c r="C18" s="22" t="s">
        <v>15</v>
      </c>
      <c r="D18" s="22"/>
      <c r="E18" s="22"/>
      <c r="F18" s="14">
        <f>SUM(F10:F16)</f>
        <v>41.5</v>
      </c>
    </row>
    <row r="19" spans="3:6" x14ac:dyDescent="0.25">
      <c r="C19" s="22" t="s">
        <v>16</v>
      </c>
      <c r="D19" s="22"/>
      <c r="E19" s="22"/>
      <c r="F19" s="14">
        <f>IF($C$6&gt;0,MIN(F18,$C$6),F18)</f>
        <v>40</v>
      </c>
    </row>
    <row r="20" spans="3:6" x14ac:dyDescent="0.25">
      <c r="C20" s="22" t="s">
        <v>17</v>
      </c>
      <c r="D20" s="22"/>
      <c r="E20" s="22"/>
      <c r="F20" s="14">
        <f>IF($C$6&gt;0,MAX(0,F18-$C$6),0)</f>
        <v>1.5</v>
      </c>
    </row>
    <row r="21" spans="3:6" x14ac:dyDescent="0.25">
      <c r="C21" s="22" t="s">
        <v>18</v>
      </c>
      <c r="D21" s="22"/>
      <c r="E21" s="22"/>
      <c r="F21" s="23">
        <f>F19*$C$5</f>
        <v>620</v>
      </c>
    </row>
    <row r="22" spans="3:6" x14ac:dyDescent="0.25">
      <c r="C22" s="22" t="s">
        <v>19</v>
      </c>
      <c r="D22" s="22"/>
      <c r="E22" s="22"/>
      <c r="F22" s="23">
        <f>F20*$C$5*(1+$C$7/100)</f>
        <v>23.25</v>
      </c>
    </row>
    <row r="23" spans="3:6" x14ac:dyDescent="0.25">
      <c r="C23" s="22" t="s">
        <v>20</v>
      </c>
      <c r="D23" s="22"/>
      <c r="E23" s="22"/>
      <c r="F23" s="23">
        <f>F21+F22</f>
        <v>643.25</v>
      </c>
    </row>
    <row r="25" ht="30" customHeight="1" x14ac:dyDescent="0.25"/>
    <row r="26" spans="1:7" x14ac:dyDescent="0.25">
      <c r="A26" s="24" t="s">
        <v>21</v>
      </c>
      <c r="B26" s="24"/>
      <c r="C26" s="24"/>
      <c r="E26" s="24" t="s">
        <v>22</v>
      </c>
      <c r="F26" s="24"/>
      <c r="G26" s="24"/>
    </row>
    <row r="28" ht="44" customHeight="1" spans="1:7" x14ac:dyDescent="0.25">
      <c r="A28" s="25" t="s">
        <v>23</v>
      </c>
      <c r="B28" s="25"/>
      <c r="C28" s="25"/>
      <c r="D28" s="25"/>
      <c r="E28" s="25"/>
      <c r="F28" s="25"/>
      <c r="G28" s="25"/>
    </row>
    <row r="30" ht="32" customHeight="1" spans="1:7" x14ac:dyDescent="0.25">
      <c r="A30" s="26" t="s">
        <v>24</v>
      </c>
      <c r="B30" s="26"/>
      <c r="C30" s="26"/>
      <c r="D30" s="26"/>
      <c r="E30" s="26"/>
      <c r="F30" s="26"/>
      <c r="G30" s="26"/>
    </row>
  </sheetData>
  <mergeCells count="22">
    <mergeCell ref="A1:G1"/>
    <mergeCell ref="A2:G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C18:E18"/>
    <mergeCell ref="C19:E19"/>
    <mergeCell ref="C20:E20"/>
    <mergeCell ref="C21:E21"/>
    <mergeCell ref="C22:E22"/>
    <mergeCell ref="C23:E23"/>
    <mergeCell ref="A26:C26"/>
    <mergeCell ref="E26:G26"/>
    <mergeCell ref="A28:G28"/>
    <mergeCell ref="A30:G30"/>
  </mergeCells>
  <hyperlinks>
    <hyperlink ref="A30" r:id="rId1"/>
  </hyperlink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Woche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2026-10-26T17:56:54Z</dcterms:created>
  <dcterms:modified xsi:type="dcterms:W3CDTF">2026-10-26T17:56:54Z</dcterms:modified>
</cp:coreProperties>
</file>