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ard" state="visible" r:id="rId4"/>
  </sheets>
  <calcPr calcId="171027" fullCalcOnLoad="1"/>
</workbook>
</file>

<file path=xl/sharedStrings.xml><?xml version="1.0" encoding="utf-8"?>
<sst xmlns="http://schemas.openxmlformats.org/spreadsheetml/2006/main" count="25" uniqueCount="25">
  <si>
    <t>Weekly time card template</t>
  </si>
  <si>
    <t>One row per day, Sunday to Saturday. Enter Time in, Lunch out, Lunch in and Time out; with no lunch, Time in and Time out are enough. Hours, overtime and pay work themselves out. Yellow cells are yours to change.</t>
  </si>
  <si>
    <t>Employee</t>
  </si>
  <si>
    <t>Jordan Lee</t>
  </si>
  <si>
    <t>Week starts on (Sun)</t>
  </si>
  <si>
    <t>Hourly rate</t>
  </si>
  <si>
    <t>OT after, hours/week</t>
  </si>
  <si>
    <t>OT pay rate ×</t>
  </si>
  <si>
    <t>Day</t>
  </si>
  <si>
    <t>Date</t>
  </si>
  <si>
    <t>Time in</t>
  </si>
  <si>
    <t>Lunch out</t>
  </si>
  <si>
    <t>Lunch in</t>
  </si>
  <si>
    <t>Time out</t>
  </si>
  <si>
    <t>Hours</t>
  </si>
  <si>
    <t>Total hours</t>
  </si>
  <si>
    <t>Regular hours</t>
  </si>
  <si>
    <t>Overtime hours</t>
  </si>
  <si>
    <t>Regular pay</t>
  </si>
  <si>
    <t>Overtime pay</t>
  </si>
  <si>
    <t>Total pay</t>
  </si>
  <si>
    <t>Employee signature</t>
  </si>
  <si>
    <t>Supervisor signature</t>
  </si>
  <si>
    <t>Sample: a warehouse associate’s week, 48 hours with a 30-minute lunch on weekdays. Lunch out and Lunch in can be left blank for a shift without a break. Overtime starts after the hours in the yellow cell, at the rate you set there.</t>
  </si>
  <si>
    <t>Tired of collecting paper time cards? InShift counts hours from the schedule and from clock-ins on a tablet: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</si>
</sst>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/yyyy"/>
    <numFmt numFmtId="165" formatCode="&quot;$&quot;#,##0.00"/>
    <numFmt numFmtId="166" formatCode="0.0#"/>
    <numFmt numFmtId="167" formatCode="m/d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7" fontId="0" fillId="4" borderId="1" xfId="0" applyNumberFormat="1" applyFill="1" applyBorder="1" applyAlignment="1">
      <alignment horizontal="center" vertical="center"/>
    </xf>
    <xf numFmtId="18" fontId="0" fillId="4" borderId="1" xfId="0" applyNumberForma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7" fontId="0" fillId="0" borderId="1" xfId="0" applyNumberForma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/>
    </xf>
    <xf numFmtId="165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vertical="bottom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weekly-time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 showGridLines="0"/>
  </sheetViews>
  <sheetFormatPr defaultRowHeight="15" outlineLevelRow="0" outlineLevelCol="0" x14ac:dyDescent="55"/>
  <cols>
    <col min="1" max="1" width="13" customWidth="1"/>
    <col min="2" max="2" width="12" customWidth="1"/>
    <col min="3" max="6" width="11" customWidth="1"/>
    <col min="7" max="7" width="10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4" x14ac:dyDescent="0.25">
      <c r="A3" s="3" t="s">
        <v>2</v>
      </c>
      <c r="B3" s="3"/>
      <c r="C3" s="4" t="s">
        <v>3</v>
      </c>
      <c r="D3" s="4"/>
    </row>
    <row r="4" spans="1:4" x14ac:dyDescent="0.25">
      <c r="A4" s="3" t="s">
        <v>4</v>
      </c>
      <c r="B4" s="3"/>
      <c r="C4" s="5">
        <v>46292</v>
      </c>
      <c r="D4" s="5"/>
    </row>
    <row r="5" spans="1:4" x14ac:dyDescent="0.25">
      <c r="A5" s="3" t="s">
        <v>5</v>
      </c>
      <c r="B5" s="3"/>
      <c r="C5" s="6">
        <v>18.5</v>
      </c>
      <c r="D5" s="6"/>
    </row>
    <row r="6" spans="1:4" x14ac:dyDescent="0.25">
      <c r="A6" s="3" t="s">
        <v>6</v>
      </c>
      <c r="B6" s="3"/>
      <c r="C6" s="7">
        <v>40</v>
      </c>
      <c r="D6" s="7"/>
    </row>
    <row r="7" spans="1:4" x14ac:dyDescent="0.25">
      <c r="A7" s="3" t="s">
        <v>7</v>
      </c>
      <c r="B7" s="3"/>
      <c r="C7" s="8">
        <v>1.5</v>
      </c>
      <c r="D7" s="8"/>
    </row>
    <row r="9" spans="1:7" x14ac:dyDescent="0.25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9" t="s">
        <v>13</v>
      </c>
      <c r="G9" s="9" t="s">
        <v>14</v>
      </c>
    </row>
    <row r="10" spans="1:7" x14ac:dyDescent="0.25">
      <c r="A10" s="10" t="str">
        <f>CHOOSE(WEEKDAY(B10),"Sun","Mon","Tue","Wed","Thu","Fri","Sat")</f>
        <v>Sun</v>
      </c>
      <c r="B10" s="11">
        <f>$C$4+0</f>
        <v>46292</v>
      </c>
      <c r="C10" s="12"/>
      <c r="D10" s="12"/>
      <c r="E10" s="12"/>
      <c r="F10" s="12"/>
      <c r="G10" s="13">
        <f>IF(AND(ISNUMBER(C10),ISNUMBER(D10),ISNUMBER(E10),ISNUMBER(F10)),((D10-C10+IF(D10&lt;C10,1,0))+(F10-E10+IF(F10&lt;E10,1,0)))*24,IF(AND(ISNUMBER(C10),ISNUMBER(F10)),(F10-C10+IF(F10&lt;C10,1,0))*24,0))</f>
        <v>0</v>
      </c>
    </row>
    <row r="11" spans="1:7" x14ac:dyDescent="0.25">
      <c r="A11" s="14" t="str">
        <f>CHOOSE(WEEKDAY(B11),"Sun","Mon","Tue","Wed","Thu","Fri","Sat")</f>
        <v>Mon</v>
      </c>
      <c r="B11" s="15">
        <f>$C$4+1</f>
        <v>46293</v>
      </c>
      <c r="C11" s="16">
        <v>0.3333333333333333</v>
      </c>
      <c r="D11" s="16">
        <v>0.5</v>
      </c>
      <c r="E11" s="16">
        <v>0.5208333333333334</v>
      </c>
      <c r="F11" s="16">
        <v>0.7083333333333334</v>
      </c>
      <c r="G11" s="13">
        <f>IF(AND(ISNUMBER(C11),ISNUMBER(D11),ISNUMBER(E11),ISNUMBER(F11)),((D11-C11+IF(D11&lt;C11,1,0))+(F11-E11+IF(F11&lt;E11,1,0)))*24,IF(AND(ISNUMBER(C11),ISNUMBER(F11)),(F11-C11+IF(F11&lt;C11,1,0))*24,0))</f>
        <v>8.5</v>
      </c>
    </row>
    <row r="12" spans="1:7" x14ac:dyDescent="0.25">
      <c r="A12" s="14" t="str">
        <f>CHOOSE(WEEKDAY(B12),"Sun","Mon","Tue","Wed","Thu","Fri","Sat")</f>
        <v>Tue</v>
      </c>
      <c r="B12" s="15">
        <f>$C$4+2</f>
        <v>46294</v>
      </c>
      <c r="C12" s="16">
        <v>0.3333333333333333</v>
      </c>
      <c r="D12" s="16">
        <v>0.5</v>
      </c>
      <c r="E12" s="16">
        <v>0.5208333333333334</v>
      </c>
      <c r="F12" s="16">
        <v>0.7083333333333334</v>
      </c>
      <c r="G12" s="13">
        <f>IF(AND(ISNUMBER(C12),ISNUMBER(D12),ISNUMBER(E12),ISNUMBER(F12)),((D12-C12+IF(D12&lt;C12,1,0))+(F12-E12+IF(F12&lt;E12,1,0)))*24,IF(AND(ISNUMBER(C12),ISNUMBER(F12)),(F12-C12+IF(F12&lt;C12,1,0))*24,0))</f>
        <v>8.5</v>
      </c>
    </row>
    <row r="13" spans="1:7" x14ac:dyDescent="0.25">
      <c r="A13" s="14" t="str">
        <f>CHOOSE(WEEKDAY(B13),"Sun","Mon","Tue","Wed","Thu","Fri","Sat")</f>
        <v>Wed</v>
      </c>
      <c r="B13" s="15">
        <f>$C$4+3</f>
        <v>46295</v>
      </c>
      <c r="C13" s="16">
        <v>0.3333333333333333</v>
      </c>
      <c r="D13" s="16">
        <v>0.5</v>
      </c>
      <c r="E13" s="16">
        <v>0.5208333333333334</v>
      </c>
      <c r="F13" s="16">
        <v>0.7708333333333334</v>
      </c>
      <c r="G13" s="13">
        <f>IF(AND(ISNUMBER(C13),ISNUMBER(D13),ISNUMBER(E13),ISNUMBER(F13)),((D13-C13+IF(D13&lt;C13,1,0))+(F13-E13+IF(F13&lt;E13,1,0)))*24,IF(AND(ISNUMBER(C13),ISNUMBER(F13)),(F13-C13+IF(F13&lt;C13,1,0))*24,0))</f>
        <v>10</v>
      </c>
    </row>
    <row r="14" spans="1:7" x14ac:dyDescent="0.25">
      <c r="A14" s="14" t="str">
        <f>CHOOSE(WEEKDAY(B14),"Sun","Mon","Tue","Wed","Thu","Fri","Sat")</f>
        <v>Thu</v>
      </c>
      <c r="B14" s="15">
        <f>$C$4+4</f>
        <v>46296</v>
      </c>
      <c r="C14" s="16">
        <v>0.3333333333333333</v>
      </c>
      <c r="D14" s="16">
        <v>0.5</v>
      </c>
      <c r="E14" s="16">
        <v>0.5208333333333334</v>
      </c>
      <c r="F14" s="16">
        <v>0.7083333333333334</v>
      </c>
      <c r="G14" s="13">
        <f>IF(AND(ISNUMBER(C14),ISNUMBER(D14),ISNUMBER(E14),ISNUMBER(F14)),((D14-C14+IF(D14&lt;C14,1,0))+(F14-E14+IF(F14&lt;E14,1,0)))*24,IF(AND(ISNUMBER(C14),ISNUMBER(F14)),(F14-C14+IF(F14&lt;C14,1,0))*24,0))</f>
        <v>8.5</v>
      </c>
    </row>
    <row r="15" spans="1:7" x14ac:dyDescent="0.25">
      <c r="A15" s="14" t="str">
        <f>CHOOSE(WEEKDAY(B15),"Sun","Mon","Tue","Wed","Thu","Fri","Sat")</f>
        <v>Fri</v>
      </c>
      <c r="B15" s="15">
        <f>$C$4+5</f>
        <v>46297</v>
      </c>
      <c r="C15" s="16">
        <v>0.3333333333333333</v>
      </c>
      <c r="D15" s="16">
        <v>0.5</v>
      </c>
      <c r="E15" s="16">
        <v>0.5208333333333334</v>
      </c>
      <c r="F15" s="16">
        <v>0.7083333333333334</v>
      </c>
      <c r="G15" s="13">
        <f>IF(AND(ISNUMBER(C15),ISNUMBER(D15),ISNUMBER(E15),ISNUMBER(F15)),((D15-C15+IF(D15&lt;C15,1,0))+(F15-E15+IF(F15&lt;E15,1,0)))*24,IF(AND(ISNUMBER(C15),ISNUMBER(F15)),(F15-C15+IF(F15&lt;C15,1,0))*24,0))</f>
        <v>8.5</v>
      </c>
    </row>
    <row r="16" spans="1:7" x14ac:dyDescent="0.25">
      <c r="A16" s="10" t="str">
        <f>CHOOSE(WEEKDAY(B16),"Sun","Mon","Tue","Wed","Thu","Fri","Sat")</f>
        <v>Sat</v>
      </c>
      <c r="B16" s="11">
        <f>$C$4+6</f>
        <v>46298</v>
      </c>
      <c r="C16" s="12">
        <v>0.375</v>
      </c>
      <c r="D16" s="12"/>
      <c r="E16" s="12"/>
      <c r="F16" s="12">
        <v>0.5416666666666666</v>
      </c>
      <c r="G16" s="13">
        <f>IF(AND(ISNUMBER(C16),ISNUMBER(D16),ISNUMBER(E16),ISNUMBER(F16)),((D16-C16+IF(D16&lt;C16,1,0))+(F16-E16+IF(F16&lt;E16,1,0)))*24,IF(AND(ISNUMBER(C16),ISNUMBER(F16)),(F16-C16+IF(F16&lt;C16,1,0))*24,0))</f>
        <v>4</v>
      </c>
    </row>
    <row r="18" spans="4:7" x14ac:dyDescent="0.25">
      <c r="D18" s="17" t="s">
        <v>15</v>
      </c>
      <c r="E18" s="17"/>
      <c r="F18" s="17"/>
      <c r="G18" s="13">
        <f>SUM(G10:G16)</f>
        <v>48</v>
      </c>
    </row>
    <row r="19" spans="4:7" x14ac:dyDescent="0.25">
      <c r="D19" s="17" t="s">
        <v>16</v>
      </c>
      <c r="E19" s="17"/>
      <c r="F19" s="17"/>
      <c r="G19" s="13">
        <f>MIN(G18,$C$6)</f>
        <v>40</v>
      </c>
    </row>
    <row r="20" spans="4:7" x14ac:dyDescent="0.25">
      <c r="D20" s="17" t="s">
        <v>17</v>
      </c>
      <c r="E20" s="17"/>
      <c r="F20" s="17"/>
      <c r="G20" s="13">
        <f>MAX(0,G18-$C$6)</f>
        <v>8</v>
      </c>
    </row>
    <row r="21" spans="4:7" x14ac:dyDescent="0.25">
      <c r="D21" s="17" t="s">
        <v>18</v>
      </c>
      <c r="E21" s="17"/>
      <c r="F21" s="17"/>
      <c r="G21" s="18">
        <f>G19*$C$5</f>
        <v>740</v>
      </c>
    </row>
    <row r="22" spans="4:7" x14ac:dyDescent="0.25">
      <c r="D22" s="17" t="s">
        <v>19</v>
      </c>
      <c r="E22" s="17"/>
      <c r="F22" s="17"/>
      <c r="G22" s="18">
        <f>G20*$C$5*$C$7</f>
        <v>222</v>
      </c>
    </row>
    <row r="23" spans="4:7" x14ac:dyDescent="0.25">
      <c r="D23" s="17" t="s">
        <v>20</v>
      </c>
      <c r="E23" s="17"/>
      <c r="F23" s="17"/>
      <c r="G23" s="18">
        <f>G21+G22</f>
        <v>962</v>
      </c>
    </row>
    <row r="25" ht="30" customHeight="1" spans="1:7" x14ac:dyDescent="0.25">
      <c r="A25" s="19" t="s">
        <v>21</v>
      </c>
      <c r="B25" s="19"/>
      <c r="C25" s="19"/>
      <c r="E25" s="19" t="s">
        <v>22</v>
      </c>
      <c r="F25" s="19"/>
      <c r="G25" s="19"/>
    </row>
    <row r="27" ht="42" customHeight="1" spans="1:7" x14ac:dyDescent="0.25">
      <c r="A27" s="20" t="s">
        <v>23</v>
      </c>
      <c r="B27" s="20"/>
      <c r="C27" s="20"/>
      <c r="D27" s="20"/>
      <c r="E27" s="20"/>
      <c r="F27" s="20"/>
      <c r="G27" s="20"/>
    </row>
    <row r="29" ht="42" customHeight="1" spans="1:7" x14ac:dyDescent="0.25">
      <c r="A29" s="21" t="s">
        <v>24</v>
      </c>
      <c r="B29" s="21"/>
      <c r="C29" s="21"/>
      <c r="D29" s="21"/>
      <c r="E29" s="21"/>
      <c r="F29" s="21"/>
      <c r="G29" s="21"/>
    </row>
  </sheetData>
  <mergeCells count="22">
    <mergeCell ref="A1:G1"/>
    <mergeCell ref="A2:G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D18:F18"/>
    <mergeCell ref="D19:F19"/>
    <mergeCell ref="D20:F20"/>
    <mergeCell ref="D21:F21"/>
    <mergeCell ref="D22:F22"/>
    <mergeCell ref="D23:F23"/>
    <mergeCell ref="A25:C25"/>
    <mergeCell ref="E25:G25"/>
    <mergeCell ref="A27:G27"/>
    <mergeCell ref="A29:G29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